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Nesvit\Desktop\сметы\2023\Кап рем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G13" i="8" l="1"/>
  <c r="G14" i="8"/>
  <c r="G15" i="8"/>
  <c r="G16" i="8"/>
  <c r="G17" i="8"/>
  <c r="G18" i="8"/>
  <c r="G19" i="8"/>
  <c r="G20" i="8"/>
  <c r="G21" i="8"/>
  <c r="G22" i="8"/>
  <c r="G23" i="8"/>
  <c r="G24" i="8"/>
  <c r="G12" i="8"/>
  <c r="I13" i="8"/>
  <c r="I14" i="8"/>
  <c r="I15" i="8"/>
  <c r="I16" i="8"/>
  <c r="I17" i="8"/>
  <c r="I18" i="8"/>
  <c r="I19" i="8"/>
  <c r="I20" i="8"/>
  <c r="I21" i="8"/>
  <c r="I22" i="8"/>
  <c r="I23" i="8"/>
  <c r="I24" i="8"/>
  <c r="I12" i="8"/>
  <c r="I25" i="8" s="1"/>
  <c r="H25" i="8"/>
</calcChain>
</file>

<file path=xl/sharedStrings.xml><?xml version="1.0" encoding="utf-8"?>
<sst xmlns="http://schemas.openxmlformats.org/spreadsheetml/2006/main" count="61" uniqueCount="47">
  <si>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</si>
  <si>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</si>
  <si>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</si>
  <si>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</si>
  <si>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</si>
  <si>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</si>
  <si>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</si>
  <si>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</si>
  <si>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</si>
  <si>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</si>
  <si>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</si>
  <si>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</si>
  <si>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01.7.15.04-0048</t>
  </si>
  <si>
    <t>Винты самонарезающие, остроконечные, длина 35 мм</t>
  </si>
  <si>
    <t>100 шт</t>
  </si>
  <si>
    <t>01.7.15.07-0021</t>
  </si>
  <si>
    <t>Дюбели распорные полиэтиленовые, размер 6х30 мм</t>
  </si>
  <si>
    <t>1000 шт</t>
  </si>
  <si>
    <t>11.3.03.14-0001</t>
  </si>
  <si>
    <t>Заглушки торцевые для плинтуса из ПВХ, левые, высота 48 мм</t>
  </si>
  <si>
    <t>11.3.03.14-0011</t>
  </si>
  <si>
    <t>Заглушки торцевые для плинтуса из ПВХ, правые, высота 48 мм</t>
  </si>
  <si>
    <t>11.3.03.14-0021</t>
  </si>
  <si>
    <t>Соединитель для плинтуса из ПВХ, высота 48 мм</t>
  </si>
  <si>
    <t>11.3.03.14-0031</t>
  </si>
  <si>
    <t>Уголок внутренний для плинтуса из ПВХ, высота 48 мм</t>
  </si>
  <si>
    <t>11.3.03.14-0033</t>
  </si>
  <si>
    <t>Уголок наружный для плинтуса из ПВХ, высота 48 мм</t>
  </si>
  <si>
    <t>14.5.04.03-0104</t>
  </si>
  <si>
    <t>Мастика клеящая каучуковая КН-2</t>
  </si>
  <si>
    <t>кг</t>
  </si>
  <si>
    <t>ФССЦ-01.6.03.04-0115</t>
  </si>
  <si>
    <t>Линолеум коммерческий гомогенный: "ТАРКЕТТ iQ GRANIT ACOUSTIC", акустический (толщина 4 мм, класс 34/43, пож. безопасность Г4, В3, РП2, Д2, Т2) (утепленный)</t>
  </si>
  <si>
    <t>м2</t>
  </si>
  <si>
    <t>ФССЦ-09.2.03.02-0022</t>
  </si>
  <si>
    <t>Профили стыкоперекрывающие из алюминиевых сплавов (порожки) с покрытием, ширина 60 мм (скатный)</t>
  </si>
  <si>
    <t>м</t>
  </si>
  <si>
    <t>ФССЦ-11.2.09.05-0023</t>
  </si>
  <si>
    <t>Плиты ориентированно-стружечные типа OSB-3, длина 2500 мм, ширина 1250 мм, толщина 10 мм</t>
  </si>
  <si>
    <t>ФССЦ-11.3.03.06-0001</t>
  </si>
  <si>
    <t>Плинтус для полов из ПВХ, размер 19х48 мм</t>
  </si>
  <si>
    <t>ФССЦ-12.2.03.03-0008</t>
  </si>
  <si>
    <t>Отражающая изоляция "Пенофол 2000" тип: В, с двухсторонним фольгированием, толщина 5 мм</t>
  </si>
  <si>
    <t/>
  </si>
  <si>
    <t>Итого "Материалы"</t>
  </si>
  <si>
    <r>
      <rPr>
        <b/>
        <sz val="12"/>
        <rFont val="Arial"/>
        <family val="2"/>
        <charset val="204"/>
      </rPr>
      <t>Ресурсная ведомость</t>
    </r>
    <r>
      <rPr>
        <b/>
        <sz val="11"/>
        <rFont val="Arial"/>
        <family val="2"/>
        <charset val="204"/>
      </rPr>
      <t xml:space="preserve">
</t>
    </r>
    <r>
      <rPr>
        <sz val="11"/>
        <rFont val="Arial"/>
        <family val="2"/>
        <charset val="204"/>
      </rPr>
      <t>Капитальный ремонт здания административного (сбытовое подразделение, 1 этаж)</t>
    </r>
  </si>
  <si>
    <t>Составил: (инж.1кат. СДО)________________________________Н.Ю.Рогозина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</si>
</sst>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14" fillId="0" borderId="0" xfId="23" applyFont="1" applyAlignment="1">
      <alignment horizontal="center" vertical="top"/>
    </xf>
    <xf numFmtId="0" fontId="14" fillId="0" borderId="0" xfId="23" applyFont="1" applyAlignment="1">
      <alignment horizontal="center" vertical="top" wrapText="1"/>
    </xf>
    <xf numFmtId="43" fontId="10" fillId="0" borderId="1" xfId="27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I28"/>
  <sheetViews>
    <sheetView showGridLines="0" tabSelected="1" topLeftCell="B1" zoomScaleNormal="100" workbookViewId="0">
      <selection activeCell="F30" sqref="F30"/>
    </sheetView>
  </sheetViews>
  <sheetFormatPr defaultRowHeight="12.75" x14ac:dyDescent="0.2"/>
  <cols>
    <col min="1" max="1" width="0" style="4" hidden="1" customWidth="1"/>
    <col min="2" max="2" width="18.7109375" style="3" customWidth="1"/>
    <col min="3" max="3" width="37.285156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3.7109375" style="4" customWidth="1"/>
    <col min="9" max="9" width="14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8" t="s">
        <v>45</v>
      </c>
      <c r="C2" s="37"/>
      <c r="D2" s="37"/>
      <c r="E2" s="37"/>
      <c r="F2" s="37"/>
      <c r="G2" s="37"/>
      <c r="H2" s="37"/>
      <c r="I2" s="37"/>
    </row>
    <row r="3" spans="2:9" ht="15" customHeight="1" x14ac:dyDescent="0.2">
      <c r="B3" s="37"/>
      <c r="C3" s="37"/>
      <c r="D3" s="37"/>
      <c r="E3" s="37"/>
      <c r="F3" s="37"/>
      <c r="G3" s="37"/>
      <c r="H3" s="37"/>
      <c r="I3" s="37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5</v>
      </c>
      <c r="H7" s="10" t="s">
        <v>5</v>
      </c>
      <c r="I7" s="10" t="s">
        <v>5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17.850000000000001" customHeight="1" x14ac:dyDescent="0.2">
      <c r="B10" s="24" t="s">
        <v>10</v>
      </c>
      <c r="C10" s="25"/>
      <c r="D10" s="25"/>
      <c r="E10" s="25"/>
      <c r="F10" s="25"/>
      <c r="G10" s="25"/>
      <c r="H10" s="25"/>
      <c r="I10" s="25"/>
    </row>
    <row r="11" spans="2:9" ht="17.850000000000001" customHeight="1" x14ac:dyDescent="0.2">
      <c r="B11" s="26" t="s">
        <v>11</v>
      </c>
      <c r="C11" s="27"/>
      <c r="D11" s="27"/>
      <c r="E11" s="27"/>
      <c r="F11" s="27"/>
      <c r="G11" s="27"/>
      <c r="H11" s="27"/>
      <c r="I11" s="27"/>
    </row>
    <row r="12" spans="2:9" ht="25.5" x14ac:dyDescent="0.2">
      <c r="B12" s="28" t="s">
        <v>12</v>
      </c>
      <c r="C12" s="29" t="s">
        <v>13</v>
      </c>
      <c r="D12" s="30" t="s">
        <v>14</v>
      </c>
      <c r="E12" s="28">
        <v>3.2013500000000001</v>
      </c>
      <c r="F12" s="31">
        <v>12</v>
      </c>
      <c r="G12" s="36">
        <f>7.03*F12</f>
        <v>84.36</v>
      </c>
      <c r="H12" s="31">
        <v>38.42</v>
      </c>
      <c r="I12" s="36">
        <f>H12*7.03</f>
        <v>270.0926</v>
      </c>
    </row>
    <row r="13" spans="2:9" ht="25.5" x14ac:dyDescent="0.2">
      <c r="B13" s="28" t="s">
        <v>15</v>
      </c>
      <c r="C13" s="29" t="s">
        <v>16</v>
      </c>
      <c r="D13" s="30" t="s">
        <v>17</v>
      </c>
      <c r="E13" s="28">
        <v>0.27089000000000002</v>
      </c>
      <c r="F13" s="31">
        <v>160</v>
      </c>
      <c r="G13" s="36">
        <f t="shared" ref="G13:G24" si="0">7.03*F13</f>
        <v>1124.8</v>
      </c>
      <c r="H13" s="31">
        <v>43.34</v>
      </c>
      <c r="I13" s="36">
        <f t="shared" ref="I13:I24" si="1">H13*7.03</f>
        <v>304.68020000000001</v>
      </c>
    </row>
    <row r="14" spans="2:9" ht="25.5" x14ac:dyDescent="0.2">
      <c r="B14" s="28" t="s">
        <v>18</v>
      </c>
      <c r="C14" s="29" t="s">
        <v>19</v>
      </c>
      <c r="D14" s="30" t="s">
        <v>14</v>
      </c>
      <c r="E14" s="28">
        <v>8.2400000000000001E-2</v>
      </c>
      <c r="F14" s="31">
        <v>63</v>
      </c>
      <c r="G14" s="36">
        <f t="shared" si="0"/>
        <v>442.89000000000004</v>
      </c>
      <c r="H14" s="31">
        <v>5.19</v>
      </c>
      <c r="I14" s="36">
        <f t="shared" si="1"/>
        <v>36.485700000000001</v>
      </c>
    </row>
    <row r="15" spans="2:9" ht="25.5" x14ac:dyDescent="0.2">
      <c r="B15" s="28" t="s">
        <v>20</v>
      </c>
      <c r="C15" s="29" t="s">
        <v>21</v>
      </c>
      <c r="D15" s="30" t="s">
        <v>14</v>
      </c>
      <c r="E15" s="28">
        <v>8.2400000000000001E-2</v>
      </c>
      <c r="F15" s="31">
        <v>63</v>
      </c>
      <c r="G15" s="36">
        <f t="shared" si="0"/>
        <v>442.89000000000004</v>
      </c>
      <c r="H15" s="31">
        <v>5.19</v>
      </c>
      <c r="I15" s="36">
        <f t="shared" si="1"/>
        <v>36.485700000000001</v>
      </c>
    </row>
    <row r="16" spans="2:9" ht="25.5" x14ac:dyDescent="0.2">
      <c r="B16" s="28" t="s">
        <v>22</v>
      </c>
      <c r="C16" s="29" t="s">
        <v>23</v>
      </c>
      <c r="D16" s="30" t="s">
        <v>14</v>
      </c>
      <c r="E16" s="28">
        <v>0.41199999999999998</v>
      </c>
      <c r="F16" s="31">
        <v>128</v>
      </c>
      <c r="G16" s="36">
        <f t="shared" si="0"/>
        <v>899.84</v>
      </c>
      <c r="H16" s="31">
        <v>52.74</v>
      </c>
      <c r="I16" s="36">
        <f t="shared" si="1"/>
        <v>370.76220000000001</v>
      </c>
    </row>
    <row r="17" spans="2:9" ht="25.5" x14ac:dyDescent="0.2">
      <c r="B17" s="28" t="s">
        <v>24</v>
      </c>
      <c r="C17" s="29" t="s">
        <v>25</v>
      </c>
      <c r="D17" s="30" t="s">
        <v>14</v>
      </c>
      <c r="E17" s="28">
        <v>7.2099999999999997E-2</v>
      </c>
      <c r="F17" s="31">
        <v>128</v>
      </c>
      <c r="G17" s="36">
        <f t="shared" si="0"/>
        <v>899.84</v>
      </c>
      <c r="H17" s="31">
        <v>9.23</v>
      </c>
      <c r="I17" s="36">
        <f t="shared" si="1"/>
        <v>64.886900000000011</v>
      </c>
    </row>
    <row r="18" spans="2:9" ht="25.5" x14ac:dyDescent="0.2">
      <c r="B18" s="28" t="s">
        <v>26</v>
      </c>
      <c r="C18" s="29" t="s">
        <v>27</v>
      </c>
      <c r="D18" s="30" t="s">
        <v>14</v>
      </c>
      <c r="E18" s="28">
        <v>7.2099999999999997E-2</v>
      </c>
      <c r="F18" s="31">
        <v>128</v>
      </c>
      <c r="G18" s="36">
        <f t="shared" si="0"/>
        <v>899.84</v>
      </c>
      <c r="H18" s="31">
        <v>9.23</v>
      </c>
      <c r="I18" s="36">
        <f t="shared" si="1"/>
        <v>64.886900000000011</v>
      </c>
    </row>
    <row r="19" spans="2:9" x14ac:dyDescent="0.2">
      <c r="B19" s="28" t="s">
        <v>28</v>
      </c>
      <c r="C19" s="29" t="s">
        <v>29</v>
      </c>
      <c r="D19" s="30" t="s">
        <v>30</v>
      </c>
      <c r="E19" s="28">
        <v>144.53110000000001</v>
      </c>
      <c r="F19" s="31">
        <v>8.36</v>
      </c>
      <c r="G19" s="36">
        <f t="shared" si="0"/>
        <v>58.770800000000001</v>
      </c>
      <c r="H19" s="31">
        <v>1208.28</v>
      </c>
      <c r="I19" s="36">
        <f t="shared" si="1"/>
        <v>8494.2083999999995</v>
      </c>
    </row>
    <row r="20" spans="2:9" ht="63.75" x14ac:dyDescent="0.2">
      <c r="B20" s="28" t="s">
        <v>31</v>
      </c>
      <c r="C20" s="29" t="s">
        <v>32</v>
      </c>
      <c r="D20" s="30" t="s">
        <v>33</v>
      </c>
      <c r="E20" s="28">
        <v>110.8434</v>
      </c>
      <c r="F20" s="31">
        <v>299.95</v>
      </c>
      <c r="G20" s="36">
        <f t="shared" si="0"/>
        <v>2108.6484999999998</v>
      </c>
      <c r="H20" s="31">
        <v>33247.480000000003</v>
      </c>
      <c r="I20" s="36">
        <f t="shared" si="1"/>
        <v>233729.78440000003</v>
      </c>
    </row>
    <row r="21" spans="2:9" ht="38.25" x14ac:dyDescent="0.2">
      <c r="B21" s="28" t="s">
        <v>34</v>
      </c>
      <c r="C21" s="29" t="s">
        <v>35</v>
      </c>
      <c r="D21" s="30" t="s">
        <v>36</v>
      </c>
      <c r="E21" s="28">
        <v>7.7175000000000002</v>
      </c>
      <c r="F21" s="31">
        <v>22.58</v>
      </c>
      <c r="G21" s="36">
        <f t="shared" si="0"/>
        <v>158.73739999999998</v>
      </c>
      <c r="H21" s="31">
        <v>174.26</v>
      </c>
      <c r="I21" s="36">
        <f t="shared" si="1"/>
        <v>1225.0478000000001</v>
      </c>
    </row>
    <row r="22" spans="2:9" ht="38.25" x14ac:dyDescent="0.2">
      <c r="B22" s="28" t="s">
        <v>37</v>
      </c>
      <c r="C22" s="29" t="s">
        <v>38</v>
      </c>
      <c r="D22" s="30" t="s">
        <v>33</v>
      </c>
      <c r="E22" s="28">
        <v>110.8434</v>
      </c>
      <c r="F22" s="31">
        <v>38.020000000000003</v>
      </c>
      <c r="G22" s="36">
        <f t="shared" si="0"/>
        <v>267.28060000000005</v>
      </c>
      <c r="H22" s="31">
        <v>4214.2700000000004</v>
      </c>
      <c r="I22" s="36">
        <f t="shared" si="1"/>
        <v>29626.318100000004</v>
      </c>
    </row>
    <row r="23" spans="2:9" ht="25.5" x14ac:dyDescent="0.2">
      <c r="B23" s="28" t="s">
        <v>39</v>
      </c>
      <c r="C23" s="29" t="s">
        <v>40</v>
      </c>
      <c r="D23" s="30" t="s">
        <v>36</v>
      </c>
      <c r="E23" s="28">
        <v>104.03</v>
      </c>
      <c r="F23" s="31">
        <v>12.3</v>
      </c>
      <c r="G23" s="36">
        <f t="shared" si="0"/>
        <v>86.469000000000008</v>
      </c>
      <c r="H23" s="31">
        <v>1279.57</v>
      </c>
      <c r="I23" s="36">
        <f t="shared" si="1"/>
        <v>8995.3770999999997</v>
      </c>
    </row>
    <row r="24" spans="2:9" ht="38.25" x14ac:dyDescent="0.2">
      <c r="B24" s="28" t="s">
        <v>41</v>
      </c>
      <c r="C24" s="29" t="s">
        <v>42</v>
      </c>
      <c r="D24" s="30" t="s">
        <v>33</v>
      </c>
      <c r="E24" s="28">
        <v>108.67</v>
      </c>
      <c r="F24" s="31">
        <v>19.39</v>
      </c>
      <c r="G24" s="36">
        <f t="shared" si="0"/>
        <v>136.3117</v>
      </c>
      <c r="H24" s="31">
        <v>2107.11</v>
      </c>
      <c r="I24" s="36">
        <f t="shared" si="1"/>
        <v>14812.983300000002</v>
      </c>
    </row>
    <row r="25" spans="2:9" x14ac:dyDescent="0.2">
      <c r="B25" s="32" t="s">
        <v>43</v>
      </c>
      <c r="C25" s="33" t="s">
        <v>44</v>
      </c>
      <c r="D25" s="34"/>
      <c r="E25" s="32" t="s">
        <v>43</v>
      </c>
      <c r="F25" s="35"/>
      <c r="G25" s="35"/>
      <c r="H25" s="39">
        <f>SUM(H12:H24)</f>
        <v>42394.310000000005</v>
      </c>
      <c r="I25" s="39">
        <f>SUM(I12:I24)</f>
        <v>298031.99930000002</v>
      </c>
    </row>
    <row r="26" spans="2:9" x14ac:dyDescent="0.2">
      <c r="B26" s="8"/>
      <c r="C26" s="6"/>
      <c r="D26" s="7"/>
      <c r="E26" s="8"/>
      <c r="F26" s="9"/>
      <c r="G26" s="9"/>
      <c r="H26" s="9"/>
      <c r="I26" s="9"/>
    </row>
    <row r="28" spans="2:9" x14ac:dyDescent="0.2">
      <c r="B28" s="3" t="s">
        <v>46</v>
      </c>
    </row>
  </sheetData>
  <mergeCells count="10">
    <mergeCell ref="B9:I9"/>
    <mergeCell ref="B10:I10"/>
    <mergeCell ref="B11:I11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2023-08-30T12:49:15Z</cp:lastPrinted>
  <dcterms:created xsi:type="dcterms:W3CDTF">2003-01-28T12:33:10Z</dcterms:created>
  <dcterms:modified xsi:type="dcterms:W3CDTF">2023-08-30T12:50:07Z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